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Indice tempestività pagamenti\INDICATORE TEMPESTIVITA 2024\"/>
    </mc:Choice>
  </mc:AlternateContent>
  <bookViews>
    <workbookView xWindow="0" yWindow="0" windowWidth="28800" windowHeight="1071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1" i="5"/>
  <c r="G1" i="5"/>
  <c r="C1" i="5"/>
  <c r="B1" i="5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" i="4"/>
  <c r="G1" i="4"/>
  <c r="D15" i="1" s="1"/>
  <c r="C1" i="4"/>
  <c r="B15" i="1" s="1"/>
  <c r="A9" i="1" s="1"/>
  <c r="B1" i="4"/>
  <c r="C15" i="1" s="1"/>
  <c r="C9" i="1" s="1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1" i="3"/>
  <c r="G1" i="3"/>
  <c r="C1" i="3"/>
  <c r="B1" i="3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1" i="2"/>
  <c r="G1" i="2"/>
  <c r="C1" i="2"/>
  <c r="B1" i="2"/>
  <c r="D16" i="1"/>
  <c r="C16" i="1"/>
  <c r="B16" i="1"/>
  <c r="D14" i="1"/>
  <c r="C14" i="1"/>
  <c r="B14" i="1"/>
  <c r="D13" i="1"/>
  <c r="C13" i="1"/>
  <c r="B13" i="1"/>
  <c r="E9" i="1" l="1"/>
</calcChain>
</file>

<file path=xl/sharedStrings.xml><?xml version="1.0" encoding="utf-8"?>
<sst xmlns="http://schemas.openxmlformats.org/spreadsheetml/2006/main" count="89" uniqueCount="62">
  <si>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</si>
  <si>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</si>
  <si>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</si>
  <si>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</si>
  <si>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</si>
  <si>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</si>
  <si>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</si>
  <si>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</si>
  <si>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</si>
  <si>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</si>
  <si>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</si>
  <si>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</si>
  <si>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</si>
  <si>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</si>
  <si>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</si>
  <si>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</si>
  <si>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</si>
  <si>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</si>
  <si>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</si>
  <si>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</si>
  <si>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I.C. SQUINZANO</t>
  </si>
  <si>
    <t>73018 SQUINZANO (LE) - VIA BRINDISI N. 7 - C.F. 93058220752 C.M. LEIC87000R</t>
  </si>
  <si>
    <t>2024</t>
  </si>
  <si>
    <t>FPA 7/23 del 12/12/2023</t>
  </si>
  <si>
    <t>34 PA del 27/12/2023</t>
  </si>
  <si>
    <t>1024008106 del 12/01/2024</t>
  </si>
  <si>
    <t>FATTPA 1_24 del 16/01/2024</t>
  </si>
  <si>
    <t>1024041524 del 08/02/2024</t>
  </si>
  <si>
    <t>1024065262 del 07/03/2024</t>
  </si>
  <si>
    <t>16/2024 del 07/03/2024</t>
  </si>
  <si>
    <t>89606885 del 23/02/2024</t>
  </si>
  <si>
    <t>6 del 07/03/2024</t>
  </si>
  <si>
    <t>1024097320 del 09/04/2024</t>
  </si>
  <si>
    <t>FATTPA 4_24 del 18/04/2024</t>
  </si>
  <si>
    <t>22 del 23/04/2024</t>
  </si>
  <si>
    <t>1024123967 del 06/05/2024</t>
  </si>
  <si>
    <t>47 del 30/04/2024</t>
  </si>
  <si>
    <t>25 del 08/05/2024</t>
  </si>
  <si>
    <t>FATTPA 32_24 del 27/04/2024</t>
  </si>
  <si>
    <t>99 del 02/05/2024</t>
  </si>
  <si>
    <t>6/5/2 del 03/05/2024</t>
  </si>
  <si>
    <t>156-2024 del 08/03/2024</t>
  </si>
  <si>
    <t>FATTPA 44_24 del 11/05/2024</t>
  </si>
  <si>
    <t>7/5/2 del 14/05/2024</t>
  </si>
  <si>
    <t>7/PA del 13/05/2024</t>
  </si>
  <si>
    <t>44PA del 14/05/2024</t>
  </si>
  <si>
    <t>3/001 del 15/05/2024</t>
  </si>
  <si>
    <t>FPA 7/24 del 16/05/2024</t>
  </si>
  <si>
    <t>13/pa del 20/05/2024</t>
  </si>
  <si>
    <t>2/TES del 10/05/2024</t>
  </si>
  <si>
    <t>21 del 16/05/2024</t>
  </si>
  <si>
    <t>428 del 22/05/2024</t>
  </si>
  <si>
    <t>18 del 04/06/2024</t>
  </si>
  <si>
    <t>7 PA del 14/05/2024</t>
  </si>
  <si>
    <t>45PA del 21/05/2024</t>
  </si>
  <si>
    <t>189_PA del 31/05/2024</t>
  </si>
  <si>
    <t>4170/FVIAC del 27/05/2024</t>
  </si>
  <si>
    <t>FPA 74/24 del 06/04/2024</t>
  </si>
  <si>
    <t>FPA 128/24 del 05/06/2024</t>
  </si>
  <si>
    <t>147 del 25/05/2024</t>
  </si>
  <si>
    <t>24 del 10/06/2024</t>
  </si>
  <si>
    <t>49/CAST del 17/06/2024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</si>
</sst>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>
      <alignment horizontal="center"/>
    </xf>
    <xf numFmtId="16" fontId="0" fillId="0" borderId="1" xfId="0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0" fillId="3" borderId="9" xfId="0" applyNumberFormat="1" applyFont="1" applyFill="1" applyBorder="1" applyAlignment="1" applyProtection="1">
      <alignment horizontal="center" vertical="center"/>
    </xf>
    <xf numFmtId="0" fontId="0" fillId="3" borderId="17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C9" sqref="C9:D9"/>
    </sheetView>
  </sheetViews>
  <sheetFormatPr defaultColWidth="9.140625"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 x14ac:dyDescent="0.25">
      <c r="A1" s="2"/>
    </row>
    <row r="2" spans="1:9" ht="15.95" customHeight="1" x14ac:dyDescent="0.3">
      <c r="B2" s="3" t="s">
        <v>20</v>
      </c>
    </row>
    <row r="3" spans="1:9" ht="12.75" customHeight="1" x14ac:dyDescent="0.25">
      <c r="B3" t="s">
        <v>21</v>
      </c>
    </row>
    <row r="4" spans="1:9" ht="15.75" thickBot="1" x14ac:dyDescent="0.3"/>
    <row r="5" spans="1:9" ht="18" customHeight="1" thickBot="1" x14ac:dyDescent="0.4">
      <c r="B5" s="6" t="s">
        <v>17</v>
      </c>
      <c r="F5" s="15" t="s">
        <v>22</v>
      </c>
    </row>
    <row r="7" spans="1:9" s="17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SUM(B13:B16)</f>
        <v>42</v>
      </c>
      <c r="B9" s="33"/>
      <c r="C9" s="32">
        <f>SUM(C13:C16)</f>
        <v>95473.98000000001</v>
      </c>
      <c r="D9" s="33"/>
      <c r="E9" s="38">
        <f>('Trimestre 1'!H1+'Trimestre 2'!H1+'Trimestre 3'!H1+'Trimestre 4'!H1)/C9</f>
        <v>2.092821730067187</v>
      </c>
      <c r="F9" s="39"/>
    </row>
    <row r="10" spans="1:9" ht="20.100000000000001" customHeight="1" thickBot="1" x14ac:dyDescent="0.3">
      <c r="A10" s="18"/>
      <c r="B10" s="18"/>
      <c r="C10" s="19"/>
      <c r="D10" s="18"/>
      <c r="E10" s="20"/>
      <c r="F10" s="27"/>
    </row>
    <row r="11" spans="1:9" s="17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</row>
    <row r="13" spans="1:9" ht="22.5" customHeight="1" x14ac:dyDescent="0.25">
      <c r="A13" s="25" t="s">
        <v>13</v>
      </c>
      <c r="B13" s="14">
        <f>'Trimestre 1'!C1</f>
        <v>9</v>
      </c>
      <c r="C13" s="26">
        <f>'Trimestre 1'!B1</f>
        <v>4964.01</v>
      </c>
      <c r="D13" s="26">
        <f>'Trimestre 1'!G1</f>
        <v>-4.4784559257535737</v>
      </c>
      <c r="E13" s="26">
        <v>205.92</v>
      </c>
      <c r="F13" s="30">
        <v>1</v>
      </c>
      <c r="G13" s="4"/>
      <c r="H13" s="5"/>
      <c r="I13" s="5"/>
    </row>
    <row r="14" spans="1:9" ht="22.5" customHeight="1" x14ac:dyDescent="0.25">
      <c r="A14" s="25" t="s">
        <v>14</v>
      </c>
      <c r="B14" s="14">
        <f>'Trimestre 2'!C1</f>
        <v>33</v>
      </c>
      <c r="C14" s="26">
        <f>'Trimestre 2'!B1</f>
        <v>90509.970000000016</v>
      </c>
      <c r="D14" s="26">
        <f>'Trimestre 2'!G1</f>
        <v>2.4532227775569919</v>
      </c>
      <c r="E14" s="26">
        <v>68700.59</v>
      </c>
      <c r="F14" s="30">
        <v>12</v>
      </c>
    </row>
    <row r="15" spans="1:9" ht="22.5" customHeight="1" x14ac:dyDescent="0.25">
      <c r="A15" s="25" t="s">
        <v>15</v>
      </c>
      <c r="B15" s="14">
        <f>'Trimestre 3'!C1</f>
        <v>0</v>
      </c>
      <c r="C15" s="26">
        <f>'Trimestre 3'!B1</f>
        <v>0</v>
      </c>
      <c r="D15" s="26">
        <f>'Trimestre 3'!G1</f>
        <v>0</v>
      </c>
      <c r="E15" s="26"/>
      <c r="F15" s="30"/>
    </row>
    <row r="16" spans="1:9" ht="21.75" customHeight="1" x14ac:dyDescent="0.25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4964.01</v>
      </c>
      <c r="C1" s="31">
        <f>COUNTA(A4:A203)</f>
        <v>9</v>
      </c>
      <c r="G1" s="13">
        <f>IF(B1&lt;&gt;0,H1/B1,0)</f>
        <v>-4.4784559257535737</v>
      </c>
      <c r="H1" s="12">
        <f>SUM(H4:H195)</f>
        <v>-22231.1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23</v>
      </c>
      <c r="B4" s="9">
        <v>1800</v>
      </c>
      <c r="C4" s="10">
        <v>45303</v>
      </c>
      <c r="D4" s="10">
        <v>45316</v>
      </c>
      <c r="E4" s="10"/>
      <c r="F4" s="10"/>
      <c r="G4" s="1">
        <f>D4-C4-(F4-E4)</f>
        <v>13</v>
      </c>
      <c r="H4" s="9">
        <f>B4*G4</f>
        <v>23400</v>
      </c>
    </row>
    <row r="5" spans="1:8" x14ac:dyDescent="0.25">
      <c r="A5" s="16" t="s">
        <v>24</v>
      </c>
      <c r="B5" s="9">
        <v>64.75</v>
      </c>
      <c r="C5" s="10">
        <v>45319</v>
      </c>
      <c r="D5" s="10">
        <v>45316</v>
      </c>
      <c r="E5" s="10"/>
      <c r="F5" s="10"/>
      <c r="G5" s="1">
        <f t="shared" ref="G5:G68" si="0">D5-C5-(F5-E5)</f>
        <v>-3</v>
      </c>
      <c r="H5" s="9">
        <f t="shared" ref="H5:H68" si="1">B5*G5</f>
        <v>-194.25</v>
      </c>
    </row>
    <row r="6" spans="1:8" x14ac:dyDescent="0.25">
      <c r="A6" s="16" t="s">
        <v>25</v>
      </c>
      <c r="B6" s="9">
        <v>23.54</v>
      </c>
      <c r="C6" s="10">
        <v>45339</v>
      </c>
      <c r="D6" s="10">
        <v>45330</v>
      </c>
      <c r="E6" s="10"/>
      <c r="F6" s="10"/>
      <c r="G6" s="1">
        <f t="shared" si="0"/>
        <v>-9</v>
      </c>
      <c r="H6" s="9">
        <f t="shared" si="1"/>
        <v>-211.86</v>
      </c>
    </row>
    <row r="7" spans="1:8" x14ac:dyDescent="0.25">
      <c r="A7" s="16" t="s">
        <v>26</v>
      </c>
      <c r="B7" s="9">
        <v>414.4</v>
      </c>
      <c r="C7" s="10">
        <v>45340</v>
      </c>
      <c r="D7" s="10">
        <v>45330</v>
      </c>
      <c r="E7" s="10"/>
      <c r="F7" s="10"/>
      <c r="G7" s="1">
        <f t="shared" si="0"/>
        <v>-10</v>
      </c>
      <c r="H7" s="9">
        <f t="shared" si="1"/>
        <v>-4144</v>
      </c>
    </row>
    <row r="8" spans="1:8" x14ac:dyDescent="0.25">
      <c r="A8" s="16" t="s">
        <v>27</v>
      </c>
      <c r="B8" s="9">
        <v>68.87</v>
      </c>
      <c r="C8" s="10">
        <v>45364</v>
      </c>
      <c r="D8" s="10">
        <v>45342</v>
      </c>
      <c r="E8" s="10"/>
      <c r="F8" s="10"/>
      <c r="G8" s="1">
        <f t="shared" si="0"/>
        <v>-22</v>
      </c>
      <c r="H8" s="9">
        <f t="shared" si="1"/>
        <v>-1515.14</v>
      </c>
    </row>
    <row r="9" spans="1:8" x14ac:dyDescent="0.25">
      <c r="A9" s="16" t="s">
        <v>28</v>
      </c>
      <c r="B9" s="9">
        <v>16.45</v>
      </c>
      <c r="C9" s="10">
        <v>45392</v>
      </c>
      <c r="D9" s="10">
        <v>45379</v>
      </c>
      <c r="E9" s="10"/>
      <c r="F9" s="10"/>
      <c r="G9" s="1">
        <f t="shared" si="0"/>
        <v>-13</v>
      </c>
      <c r="H9" s="9">
        <f t="shared" si="1"/>
        <v>-213.85</v>
      </c>
    </row>
    <row r="10" spans="1:8" x14ac:dyDescent="0.25">
      <c r="A10" s="16" t="s">
        <v>29</v>
      </c>
      <c r="B10" s="9">
        <v>880</v>
      </c>
      <c r="C10" s="10">
        <v>45399</v>
      </c>
      <c r="D10" s="10">
        <v>45379</v>
      </c>
      <c r="E10" s="10"/>
      <c r="F10" s="10"/>
      <c r="G10" s="1">
        <f t="shared" si="0"/>
        <v>-20</v>
      </c>
      <c r="H10" s="9">
        <f t="shared" si="1"/>
        <v>-17600</v>
      </c>
    </row>
    <row r="11" spans="1:8" x14ac:dyDescent="0.25">
      <c r="A11" s="16" t="s">
        <v>30</v>
      </c>
      <c r="B11" s="9">
        <v>936</v>
      </c>
      <c r="C11" s="10">
        <v>45386</v>
      </c>
      <c r="D11" s="10">
        <v>45379</v>
      </c>
      <c r="E11" s="10"/>
      <c r="F11" s="10"/>
      <c r="G11" s="1">
        <f t="shared" si="0"/>
        <v>-7</v>
      </c>
      <c r="H11" s="9">
        <f t="shared" si="1"/>
        <v>-6552</v>
      </c>
    </row>
    <row r="12" spans="1:8" x14ac:dyDescent="0.25">
      <c r="A12" s="16" t="s">
        <v>31</v>
      </c>
      <c r="B12" s="9">
        <v>760</v>
      </c>
      <c r="C12" s="10">
        <v>45399</v>
      </c>
      <c r="D12" s="10">
        <v>45379</v>
      </c>
      <c r="E12" s="10"/>
      <c r="F12" s="10"/>
      <c r="G12" s="1">
        <f t="shared" si="0"/>
        <v>-20</v>
      </c>
      <c r="H12" s="9">
        <f t="shared" si="1"/>
        <v>-15200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opLeftCell="A10"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90509.970000000016</v>
      </c>
      <c r="C1" s="31">
        <f>COUNTA(A4:A203)</f>
        <v>33</v>
      </c>
      <c r="G1" s="13">
        <f>IF(B1&lt;&gt;0,H1/B1,0)</f>
        <v>2.4532227775569919</v>
      </c>
      <c r="H1" s="12">
        <f>SUM(H4:H195)</f>
        <v>222041.12000000002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32</v>
      </c>
      <c r="B4" s="9">
        <v>22.15</v>
      </c>
      <c r="C4" s="10">
        <v>45427</v>
      </c>
      <c r="D4" s="10">
        <v>45415</v>
      </c>
      <c r="E4" s="10"/>
      <c r="F4" s="10"/>
      <c r="G4" s="1">
        <f>D4-C4-(F4-E4)</f>
        <v>-12</v>
      </c>
      <c r="H4" s="9">
        <f>B4*G4</f>
        <v>-265.8</v>
      </c>
    </row>
    <row r="5" spans="1:8" x14ac:dyDescent="0.25">
      <c r="A5" s="16" t="s">
        <v>33</v>
      </c>
      <c r="B5" s="9">
        <v>666</v>
      </c>
      <c r="C5" s="10">
        <v>45441</v>
      </c>
      <c r="D5" s="10">
        <v>45415</v>
      </c>
      <c r="E5" s="10"/>
      <c r="F5" s="10"/>
      <c r="G5" s="1">
        <f t="shared" ref="G5:G68" si="0">D5-C5-(F5-E5)</f>
        <v>-26</v>
      </c>
      <c r="H5" s="9">
        <f t="shared" ref="H5:H68" si="1">B5*G5</f>
        <v>-17316</v>
      </c>
    </row>
    <row r="6" spans="1:8" x14ac:dyDescent="0.25">
      <c r="A6" s="16" t="s">
        <v>34</v>
      </c>
      <c r="B6" s="9">
        <v>668.18</v>
      </c>
      <c r="C6" s="10">
        <v>45442</v>
      </c>
      <c r="D6" s="10">
        <v>45415</v>
      </c>
      <c r="E6" s="10"/>
      <c r="F6" s="10"/>
      <c r="G6" s="1">
        <f t="shared" si="0"/>
        <v>-27</v>
      </c>
      <c r="H6" s="9">
        <f t="shared" si="1"/>
        <v>-18040.86</v>
      </c>
    </row>
    <row r="7" spans="1:8" x14ac:dyDescent="0.25">
      <c r="A7" s="16" t="s">
        <v>35</v>
      </c>
      <c r="B7" s="9">
        <v>22.15</v>
      </c>
      <c r="C7" s="10">
        <v>45449</v>
      </c>
      <c r="D7" s="10">
        <v>45429</v>
      </c>
      <c r="E7" s="10"/>
      <c r="F7" s="10"/>
      <c r="G7" s="1">
        <f t="shared" si="0"/>
        <v>-20</v>
      </c>
      <c r="H7" s="9">
        <f t="shared" si="1"/>
        <v>-443</v>
      </c>
    </row>
    <row r="8" spans="1:8" x14ac:dyDescent="0.25">
      <c r="A8" s="16" t="s">
        <v>36</v>
      </c>
      <c r="B8" s="9">
        <v>2471.48</v>
      </c>
      <c r="C8" s="10">
        <v>45456</v>
      </c>
      <c r="D8" s="10">
        <v>45429</v>
      </c>
      <c r="E8" s="10"/>
      <c r="F8" s="10"/>
      <c r="G8" s="1">
        <f t="shared" si="0"/>
        <v>-27</v>
      </c>
      <c r="H8" s="9">
        <f t="shared" si="1"/>
        <v>-66729.960000000006</v>
      </c>
    </row>
    <row r="9" spans="1:8" x14ac:dyDescent="0.25">
      <c r="A9" s="16" t="s">
        <v>37</v>
      </c>
      <c r="B9" s="9">
        <v>490.91</v>
      </c>
      <c r="C9" s="10">
        <v>45451</v>
      </c>
      <c r="D9" s="10">
        <v>45429</v>
      </c>
      <c r="E9" s="10"/>
      <c r="F9" s="10"/>
      <c r="G9" s="1">
        <f t="shared" si="0"/>
        <v>-22</v>
      </c>
      <c r="H9" s="9">
        <f t="shared" si="1"/>
        <v>-10800.02</v>
      </c>
    </row>
    <row r="10" spans="1:8" x14ac:dyDescent="0.25">
      <c r="A10" s="16" t="s">
        <v>38</v>
      </c>
      <c r="B10" s="9">
        <v>636.36</v>
      </c>
      <c r="C10" s="10">
        <v>45442</v>
      </c>
      <c r="D10" s="10">
        <v>45429</v>
      </c>
      <c r="E10" s="10"/>
      <c r="F10" s="10"/>
      <c r="G10" s="1">
        <f t="shared" si="0"/>
        <v>-13</v>
      </c>
      <c r="H10" s="9">
        <f t="shared" si="1"/>
        <v>-8272.68</v>
      </c>
    </row>
    <row r="11" spans="1:8" x14ac:dyDescent="0.25">
      <c r="A11" s="16" t="s">
        <v>39</v>
      </c>
      <c r="B11" s="9">
        <v>1250</v>
      </c>
      <c r="C11" s="10">
        <v>45449</v>
      </c>
      <c r="D11" s="10">
        <v>45429</v>
      </c>
      <c r="E11" s="10"/>
      <c r="F11" s="10"/>
      <c r="G11" s="1">
        <f t="shared" si="0"/>
        <v>-20</v>
      </c>
      <c r="H11" s="9">
        <f t="shared" si="1"/>
        <v>-25000</v>
      </c>
    </row>
    <row r="12" spans="1:8" x14ac:dyDescent="0.25">
      <c r="A12" s="16" t="s">
        <v>39</v>
      </c>
      <c r="B12" s="9">
        <v>500</v>
      </c>
      <c r="C12" s="10">
        <v>45449</v>
      </c>
      <c r="D12" s="10">
        <v>45429</v>
      </c>
      <c r="E12" s="10"/>
      <c r="F12" s="10"/>
      <c r="G12" s="1">
        <f t="shared" si="0"/>
        <v>-20</v>
      </c>
      <c r="H12" s="9">
        <f t="shared" si="1"/>
        <v>-10000</v>
      </c>
    </row>
    <row r="13" spans="1:8" x14ac:dyDescent="0.25">
      <c r="A13" s="16" t="s">
        <v>40</v>
      </c>
      <c r="B13" s="9">
        <v>360</v>
      </c>
      <c r="C13" s="10">
        <v>45449</v>
      </c>
      <c r="D13" s="10">
        <v>45429</v>
      </c>
      <c r="E13" s="10"/>
      <c r="F13" s="10"/>
      <c r="G13" s="1">
        <f t="shared" si="0"/>
        <v>-20</v>
      </c>
      <c r="H13" s="9">
        <f t="shared" si="1"/>
        <v>-7200</v>
      </c>
    </row>
    <row r="14" spans="1:8" x14ac:dyDescent="0.25">
      <c r="A14" s="16" t="s">
        <v>41</v>
      </c>
      <c r="B14" s="9">
        <v>63167.53</v>
      </c>
      <c r="C14" s="10">
        <v>45420</v>
      </c>
      <c r="D14" s="10">
        <v>45433</v>
      </c>
      <c r="E14" s="10"/>
      <c r="F14" s="10"/>
      <c r="G14" s="1">
        <f t="shared" si="0"/>
        <v>13</v>
      </c>
      <c r="H14" s="9">
        <f t="shared" si="1"/>
        <v>821177.89</v>
      </c>
    </row>
    <row r="15" spans="1:8" x14ac:dyDescent="0.25">
      <c r="A15" s="16" t="s">
        <v>42</v>
      </c>
      <c r="B15" s="9">
        <v>454.55</v>
      </c>
      <c r="C15" s="10">
        <v>45459</v>
      </c>
      <c r="D15" s="10">
        <v>45443</v>
      </c>
      <c r="E15" s="10"/>
      <c r="F15" s="10"/>
      <c r="G15" s="1">
        <f t="shared" si="0"/>
        <v>-16</v>
      </c>
      <c r="H15" s="9">
        <f t="shared" si="1"/>
        <v>-7272.8</v>
      </c>
    </row>
    <row r="16" spans="1:8" x14ac:dyDescent="0.25">
      <c r="A16" s="16" t="s">
        <v>43</v>
      </c>
      <c r="B16" s="9">
        <v>255</v>
      </c>
      <c r="C16" s="10">
        <v>45459</v>
      </c>
      <c r="D16" s="10">
        <v>45443</v>
      </c>
      <c r="E16" s="10"/>
      <c r="F16" s="10"/>
      <c r="G16" s="1">
        <f t="shared" si="0"/>
        <v>-16</v>
      </c>
      <c r="H16" s="9">
        <f t="shared" si="1"/>
        <v>-4080</v>
      </c>
    </row>
    <row r="17" spans="1:8" x14ac:dyDescent="0.25">
      <c r="A17" s="16" t="s">
        <v>44</v>
      </c>
      <c r="B17" s="9">
        <v>1710</v>
      </c>
      <c r="C17" s="10">
        <v>45459</v>
      </c>
      <c r="D17" s="10">
        <v>45443</v>
      </c>
      <c r="E17" s="10"/>
      <c r="F17" s="10"/>
      <c r="G17" s="1">
        <f t="shared" si="0"/>
        <v>-16</v>
      </c>
      <c r="H17" s="9">
        <f t="shared" si="1"/>
        <v>-27360</v>
      </c>
    </row>
    <row r="18" spans="1:8" x14ac:dyDescent="0.25">
      <c r="A18" s="16" t="s">
        <v>45</v>
      </c>
      <c r="B18" s="9">
        <v>531.82000000000005</v>
      </c>
      <c r="C18" s="10">
        <v>45459</v>
      </c>
      <c r="D18" s="10">
        <v>45443</v>
      </c>
      <c r="E18" s="10"/>
      <c r="F18" s="10"/>
      <c r="G18" s="1">
        <f t="shared" si="0"/>
        <v>-16</v>
      </c>
      <c r="H18" s="9">
        <f t="shared" si="1"/>
        <v>-8509.1200000000008</v>
      </c>
    </row>
    <row r="19" spans="1:8" x14ac:dyDescent="0.25">
      <c r="A19" s="16" t="s">
        <v>46</v>
      </c>
      <c r="B19" s="9">
        <v>940</v>
      </c>
      <c r="C19" s="10">
        <v>45462</v>
      </c>
      <c r="D19" s="10">
        <v>45443</v>
      </c>
      <c r="E19" s="10"/>
      <c r="F19" s="10"/>
      <c r="G19" s="1">
        <f t="shared" si="0"/>
        <v>-19</v>
      </c>
      <c r="H19" s="9">
        <f t="shared" si="1"/>
        <v>-17860</v>
      </c>
    </row>
    <row r="20" spans="1:8" x14ac:dyDescent="0.25">
      <c r="A20" s="16" t="s">
        <v>47</v>
      </c>
      <c r="B20" s="9">
        <v>351</v>
      </c>
      <c r="C20" s="10">
        <v>45462</v>
      </c>
      <c r="D20" s="10">
        <v>45443</v>
      </c>
      <c r="E20" s="10"/>
      <c r="F20" s="10"/>
      <c r="G20" s="1">
        <f t="shared" si="0"/>
        <v>-19</v>
      </c>
      <c r="H20" s="9">
        <f t="shared" si="1"/>
        <v>-6669</v>
      </c>
    </row>
    <row r="21" spans="1:8" x14ac:dyDescent="0.25">
      <c r="A21" s="16" t="s">
        <v>48</v>
      </c>
      <c r="B21" s="9">
        <v>390</v>
      </c>
      <c r="C21" s="10">
        <v>45465</v>
      </c>
      <c r="D21" s="10">
        <v>45443</v>
      </c>
      <c r="E21" s="10"/>
      <c r="F21" s="10"/>
      <c r="G21" s="1">
        <f t="shared" si="0"/>
        <v>-22</v>
      </c>
      <c r="H21" s="9">
        <f t="shared" si="1"/>
        <v>-8580</v>
      </c>
    </row>
    <row r="22" spans="1:8" x14ac:dyDescent="0.25">
      <c r="A22" s="16" t="s">
        <v>49</v>
      </c>
      <c r="B22" s="9">
        <v>1663.5</v>
      </c>
      <c r="C22" s="10">
        <v>45466</v>
      </c>
      <c r="D22" s="10">
        <v>45443</v>
      </c>
      <c r="E22" s="10"/>
      <c r="F22" s="10"/>
      <c r="G22" s="1">
        <f t="shared" si="0"/>
        <v>-23</v>
      </c>
      <c r="H22" s="9">
        <f t="shared" si="1"/>
        <v>-38260.5</v>
      </c>
    </row>
    <row r="23" spans="1:8" x14ac:dyDescent="0.25">
      <c r="A23" s="16" t="s">
        <v>50</v>
      </c>
      <c r="B23" s="9">
        <v>1450</v>
      </c>
      <c r="C23" s="10">
        <v>45464</v>
      </c>
      <c r="D23" s="10">
        <v>45443</v>
      </c>
      <c r="E23" s="10"/>
      <c r="F23" s="10"/>
      <c r="G23" s="1">
        <f t="shared" si="0"/>
        <v>-21</v>
      </c>
      <c r="H23" s="9">
        <f t="shared" si="1"/>
        <v>-30450</v>
      </c>
    </row>
    <row r="24" spans="1:8" x14ac:dyDescent="0.25">
      <c r="A24" s="16" t="s">
        <v>50</v>
      </c>
      <c r="B24" s="9">
        <v>2250</v>
      </c>
      <c r="C24" s="10">
        <v>45464</v>
      </c>
      <c r="D24" s="10">
        <v>45443</v>
      </c>
      <c r="E24" s="10"/>
      <c r="F24" s="10"/>
      <c r="G24" s="1">
        <f t="shared" si="0"/>
        <v>-21</v>
      </c>
      <c r="H24" s="9">
        <f t="shared" si="1"/>
        <v>-47250</v>
      </c>
    </row>
    <row r="25" spans="1:8" x14ac:dyDescent="0.25">
      <c r="A25" s="16" t="s">
        <v>51</v>
      </c>
      <c r="B25" s="9">
        <v>1400</v>
      </c>
      <c r="C25" s="10">
        <v>45466</v>
      </c>
      <c r="D25" s="10">
        <v>45443</v>
      </c>
      <c r="E25" s="10"/>
      <c r="F25" s="10"/>
      <c r="G25" s="1">
        <f t="shared" si="0"/>
        <v>-23</v>
      </c>
      <c r="H25" s="9">
        <f t="shared" si="1"/>
        <v>-32200</v>
      </c>
    </row>
    <row r="26" spans="1:8" x14ac:dyDescent="0.25">
      <c r="A26" s="16" t="s">
        <v>51</v>
      </c>
      <c r="B26" s="9">
        <v>2380</v>
      </c>
      <c r="C26" s="10">
        <v>45466</v>
      </c>
      <c r="D26" s="10">
        <v>45443</v>
      </c>
      <c r="E26" s="10"/>
      <c r="F26" s="10"/>
      <c r="G26" s="1">
        <f t="shared" si="0"/>
        <v>-23</v>
      </c>
      <c r="H26" s="9">
        <f t="shared" si="1"/>
        <v>-54740</v>
      </c>
    </row>
    <row r="27" spans="1:8" x14ac:dyDescent="0.25">
      <c r="A27" s="16" t="s">
        <v>52</v>
      </c>
      <c r="B27" s="9">
        <v>816</v>
      </c>
      <c r="C27" s="10">
        <v>45478</v>
      </c>
      <c r="D27" s="10">
        <v>45450</v>
      </c>
      <c r="E27" s="10"/>
      <c r="F27" s="10"/>
      <c r="G27" s="1">
        <f t="shared" si="0"/>
        <v>-28</v>
      </c>
      <c r="H27" s="9">
        <f t="shared" si="1"/>
        <v>-22848</v>
      </c>
    </row>
    <row r="28" spans="1:8" x14ac:dyDescent="0.25">
      <c r="A28" s="16" t="s">
        <v>53</v>
      </c>
      <c r="B28" s="9">
        <v>336.07</v>
      </c>
      <c r="C28" s="10">
        <v>45464</v>
      </c>
      <c r="D28" s="10">
        <v>45450</v>
      </c>
      <c r="E28" s="10"/>
      <c r="F28" s="10"/>
      <c r="G28" s="1">
        <f t="shared" si="0"/>
        <v>-14</v>
      </c>
      <c r="H28" s="9">
        <f t="shared" si="1"/>
        <v>-4704.9799999999996</v>
      </c>
    </row>
    <row r="29" spans="1:8" x14ac:dyDescent="0.25">
      <c r="A29" s="16" t="s">
        <v>54</v>
      </c>
      <c r="B29" s="9">
        <v>545.45000000000005</v>
      </c>
      <c r="C29" s="10">
        <v>45476</v>
      </c>
      <c r="D29" s="10">
        <v>45450</v>
      </c>
      <c r="E29" s="10"/>
      <c r="F29" s="10"/>
      <c r="G29" s="1">
        <f t="shared" si="0"/>
        <v>-26</v>
      </c>
      <c r="H29" s="9">
        <f t="shared" si="1"/>
        <v>-14181.7</v>
      </c>
    </row>
    <row r="30" spans="1:8" x14ac:dyDescent="0.25">
      <c r="A30" s="16" t="s">
        <v>55</v>
      </c>
      <c r="B30" s="9">
        <v>1203.33</v>
      </c>
      <c r="C30" s="10">
        <v>45479</v>
      </c>
      <c r="D30" s="10">
        <v>45450</v>
      </c>
      <c r="E30" s="10"/>
      <c r="F30" s="10"/>
      <c r="G30" s="1">
        <f t="shared" si="0"/>
        <v>-29</v>
      </c>
      <c r="H30" s="9">
        <f t="shared" si="1"/>
        <v>-34896.57</v>
      </c>
    </row>
    <row r="31" spans="1:8" x14ac:dyDescent="0.25">
      <c r="A31" s="16" t="s">
        <v>56</v>
      </c>
      <c r="B31" s="9">
        <v>216</v>
      </c>
      <c r="C31" s="10">
        <v>45476</v>
      </c>
      <c r="D31" s="10">
        <v>45450</v>
      </c>
      <c r="E31" s="10"/>
      <c r="F31" s="10"/>
      <c r="G31" s="1">
        <f t="shared" si="0"/>
        <v>-26</v>
      </c>
      <c r="H31" s="9">
        <f t="shared" si="1"/>
        <v>-5616</v>
      </c>
    </row>
    <row r="32" spans="1:8" x14ac:dyDescent="0.25">
      <c r="A32" s="16" t="s">
        <v>57</v>
      </c>
      <c r="B32" s="9">
        <v>937.5</v>
      </c>
      <c r="C32" s="10">
        <v>45484</v>
      </c>
      <c r="D32" s="10">
        <v>45464</v>
      </c>
      <c r="E32" s="10"/>
      <c r="F32" s="10"/>
      <c r="G32" s="1">
        <f t="shared" si="0"/>
        <v>-20</v>
      </c>
      <c r="H32" s="9">
        <f t="shared" si="1"/>
        <v>-18750</v>
      </c>
    </row>
    <row r="33" spans="1:8" x14ac:dyDescent="0.25">
      <c r="A33" s="16" t="s">
        <v>58</v>
      </c>
      <c r="B33" s="9">
        <v>195</v>
      </c>
      <c r="C33" s="10">
        <v>45484</v>
      </c>
      <c r="D33" s="10">
        <v>45464</v>
      </c>
      <c r="E33" s="10"/>
      <c r="F33" s="10"/>
      <c r="G33" s="1">
        <f t="shared" si="0"/>
        <v>-20</v>
      </c>
      <c r="H33" s="9">
        <f t="shared" si="1"/>
        <v>-3900</v>
      </c>
    </row>
    <row r="34" spans="1:8" x14ac:dyDescent="0.25">
      <c r="A34" s="16" t="s">
        <v>59</v>
      </c>
      <c r="B34" s="9">
        <v>90</v>
      </c>
      <c r="C34" s="10">
        <v>45478</v>
      </c>
      <c r="D34" s="10">
        <v>45464</v>
      </c>
      <c r="E34" s="10"/>
      <c r="F34" s="10"/>
      <c r="G34" s="1">
        <f t="shared" si="0"/>
        <v>-14</v>
      </c>
      <c r="H34" s="9">
        <f t="shared" si="1"/>
        <v>-1260</v>
      </c>
    </row>
    <row r="35" spans="1:8" x14ac:dyDescent="0.25">
      <c r="A35" s="16" t="s">
        <v>60</v>
      </c>
      <c r="B35" s="9">
        <v>700</v>
      </c>
      <c r="C35" s="10">
        <v>45484</v>
      </c>
      <c r="D35" s="10">
        <v>45464</v>
      </c>
      <c r="E35" s="10"/>
      <c r="F35" s="10"/>
      <c r="G35" s="1">
        <f t="shared" si="0"/>
        <v>-20</v>
      </c>
      <c r="H35" s="9">
        <f t="shared" si="1"/>
        <v>-14000</v>
      </c>
    </row>
    <row r="36" spans="1:8" x14ac:dyDescent="0.25">
      <c r="A36" s="16" t="s">
        <v>61</v>
      </c>
      <c r="B36" s="9">
        <v>1439.99</v>
      </c>
      <c r="C36" s="10">
        <v>45492</v>
      </c>
      <c r="D36" s="10">
        <v>45470</v>
      </c>
      <c r="E36" s="10"/>
      <c r="F36" s="10"/>
      <c r="G36" s="1">
        <f t="shared" si="0"/>
        <v>-22</v>
      </c>
      <c r="H36" s="9">
        <f t="shared" si="1"/>
        <v>-31679.78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>
      <selection activeCell="E9" sqref="E9"/>
    </sheetView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/>
      <c r="H4" s="9"/>
    </row>
    <row r="5" spans="1:8" x14ac:dyDescent="0.25">
      <c r="A5" s="16"/>
      <c r="B5" s="9"/>
      <c r="C5" s="10"/>
      <c r="D5" s="10"/>
      <c r="E5" s="10"/>
      <c r="F5" s="10"/>
      <c r="G5" s="1"/>
      <c r="H5" s="9"/>
    </row>
    <row r="6" spans="1:8" x14ac:dyDescent="0.25">
      <c r="A6" s="16"/>
      <c r="B6" s="9"/>
      <c r="C6" s="10"/>
      <c r="D6" s="10"/>
      <c r="E6" s="10"/>
      <c r="F6" s="10"/>
      <c r="G6" s="1"/>
      <c r="H6" s="9"/>
    </row>
    <row r="7" spans="1:8" x14ac:dyDescent="0.25">
      <c r="A7" s="16"/>
      <c r="B7" s="9"/>
      <c r="C7" s="10"/>
      <c r="D7" s="10"/>
      <c r="E7" s="10"/>
      <c r="F7" s="10"/>
      <c r="G7" s="1"/>
      <c r="H7" s="9"/>
    </row>
    <row r="8" spans="1:8" x14ac:dyDescent="0.25">
      <c r="A8" s="16"/>
      <c r="B8" s="9"/>
      <c r="C8" s="10"/>
      <c r="D8" s="10"/>
      <c r="E8" s="10"/>
      <c r="F8" s="10"/>
      <c r="G8" s="1"/>
      <c r="H8" s="9"/>
    </row>
    <row r="9" spans="1:8" x14ac:dyDescent="0.25">
      <c r="A9" s="16"/>
      <c r="B9" s="9"/>
      <c r="C9" s="10"/>
      <c r="D9" s="10"/>
      <c r="E9" s="10"/>
      <c r="F9" s="10"/>
      <c r="G9" s="1"/>
      <c r="H9" s="9"/>
    </row>
    <row r="10" spans="1:8" x14ac:dyDescent="0.25">
      <c r="A10" s="16"/>
      <c r="B10" s="9"/>
      <c r="C10" s="10"/>
      <c r="D10" s="10"/>
      <c r="E10" s="10"/>
      <c r="F10" s="10"/>
      <c r="G10" s="1"/>
      <c r="H10" s="9"/>
    </row>
    <row r="11" spans="1:8" x14ac:dyDescent="0.25">
      <c r="A11" s="16"/>
      <c r="B11" s="9"/>
      <c r="C11" s="10"/>
      <c r="D11" s="10"/>
      <c r="E11" s="10"/>
      <c r="F11" s="10"/>
      <c r="G11" s="1"/>
      <c r="H11" s="9"/>
    </row>
    <row r="12" spans="1:8" x14ac:dyDescent="0.25">
      <c r="A12" s="16"/>
      <c r="B12" s="9"/>
      <c r="C12" s="10"/>
      <c r="D12" s="10"/>
      <c r="E12" s="10"/>
      <c r="F12" s="10"/>
      <c r="G12" s="1">
        <f t="shared" ref="G5:G68" si="0">D12-C12-(F12-E12)</f>
        <v>0</v>
      </c>
      <c r="H12" s="9">
        <f t="shared" ref="H5:H68" si="1">B12*G12</f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Utente</cp:lastModifiedBy>
  <dcterms:created xsi:type="dcterms:W3CDTF">2006-09-16T00:00:00Z</dcterms:created>
  <dcterms:modified xsi:type="dcterms:W3CDTF">2024-07-11T10:46:11Z</dcterms:modified>
</cp:coreProperties>
</file>